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ichot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89" i="1" l="1"/>
  <c r="I76" i="1"/>
  <c r="I82" i="1" s="1"/>
  <c r="I85" i="1" s="1"/>
  <c r="I70" i="1"/>
  <c r="I90" i="1" s="1"/>
  <c r="I66" i="1"/>
  <c r="I56" i="1"/>
  <c r="I43" i="1"/>
  <c r="I35" i="1"/>
  <c r="I91" i="1" s="1"/>
  <c r="I27" i="1"/>
  <c r="I23" i="1"/>
  <c r="I17" i="1"/>
  <c r="I28" i="1" s="1"/>
  <c r="I92" i="1" l="1"/>
  <c r="I93" i="1" s="1"/>
</calcChain>
</file>

<file path=xl/sharedStrings.xml><?xml version="1.0" encoding="utf-8"?>
<sst xmlns="http://schemas.openxmlformats.org/spreadsheetml/2006/main" count="94" uniqueCount="94">
  <si>
    <t>8:14 AM</t>
  </si>
  <si>
    <t>Madison Middle School PTSA</t>
  </si>
  <si>
    <t>04/25/16</t>
  </si>
  <si>
    <t>Profit and Loss Budget Overview</t>
  </si>
  <si>
    <t>July 2016 through June 2017</t>
  </si>
  <si>
    <t>Jul '16 - Jun '17</t>
  </si>
  <si>
    <t>Ordinary Income/Expense</t>
  </si>
  <si>
    <t>Income</t>
  </si>
  <si>
    <t>Reserve Income</t>
  </si>
  <si>
    <t>Carry-over</t>
  </si>
  <si>
    <t>Fundraising</t>
  </si>
  <si>
    <t>Community Activities</t>
  </si>
  <si>
    <t>Matching Gifts</t>
  </si>
  <si>
    <t>Back to School Drive</t>
  </si>
  <si>
    <t>Retail Rewards</t>
  </si>
  <si>
    <t>Annual Fundraising Event</t>
  </si>
  <si>
    <t>Direct Drive</t>
  </si>
  <si>
    <t>Total Fundraising</t>
  </si>
  <si>
    <t>Fundraising-Music Boosters</t>
  </si>
  <si>
    <t>Sweatshirt Sales</t>
  </si>
  <si>
    <t>Winter/Spring Concerts</t>
  </si>
  <si>
    <t>Direct Drive</t>
  </si>
  <si>
    <t>Swing Dance</t>
  </si>
  <si>
    <t>Total Fundraising-Music Boosters</t>
  </si>
  <si>
    <t>Membership Income</t>
  </si>
  <si>
    <t>Other Income</t>
  </si>
  <si>
    <t>Interest-Savings</t>
  </si>
  <si>
    <t>Total Other Income</t>
  </si>
  <si>
    <t>Total Income</t>
  </si>
  <si>
    <t>Expense</t>
  </si>
  <si>
    <t>Reserve</t>
  </si>
  <si>
    <t>Fundraising</t>
  </si>
  <si>
    <t>Annual Fundraising Event</t>
  </si>
  <si>
    <t>Other Fundraising</t>
  </si>
  <si>
    <t>Fundraising Facility Deposit</t>
  </si>
  <si>
    <t>Total  Fundraising</t>
  </si>
  <si>
    <t>Music Boosters</t>
  </si>
  <si>
    <t>Sweatshirt Sales</t>
  </si>
  <si>
    <t>Books, sheet music, supplies</t>
  </si>
  <si>
    <t>Fundraising</t>
  </si>
  <si>
    <t>Instrument Purchases</t>
  </si>
  <si>
    <t>Instrument Repairs</t>
  </si>
  <si>
    <t>Music Coach</t>
  </si>
  <si>
    <t>Total Music Boosters</t>
  </si>
  <si>
    <t>General PTSA Business</t>
  </si>
  <si>
    <t>Email/Newsletter Software</t>
  </si>
  <si>
    <t>Training and Conferences</t>
  </si>
  <si>
    <t>Annual Incorporation Fee</t>
  </si>
  <si>
    <t>Bank Fees</t>
  </si>
  <si>
    <t>Board Supplies</t>
  </si>
  <si>
    <t>Charitable Solicitation Permit</t>
  </si>
  <si>
    <t>Seattle Business License</t>
  </si>
  <si>
    <t>Contingency Fund</t>
  </si>
  <si>
    <t>Liability Insurance</t>
  </si>
  <si>
    <t>Tax Prep Professional Fees</t>
  </si>
  <si>
    <t>Website</t>
  </si>
  <si>
    <t>Total General PTSA Business</t>
  </si>
  <si>
    <t>Membership Fees</t>
  </si>
  <si>
    <t>School Grants</t>
  </si>
  <si>
    <t>Academic Classroom Support</t>
  </si>
  <si>
    <t>Exp.-Lang., Art, &amp; Tech Ed.</t>
  </si>
  <si>
    <t>Humanities</t>
  </si>
  <si>
    <t>Math</t>
  </si>
  <si>
    <t>PE</t>
  </si>
  <si>
    <t>Science</t>
  </si>
  <si>
    <t>Special Education</t>
  </si>
  <si>
    <t>Total Academic Classroom Support</t>
  </si>
  <si>
    <t>All School Enrichment</t>
  </si>
  <si>
    <t>Grants/Scholarships</t>
  </si>
  <si>
    <t>Staff Appreciation</t>
  </si>
  <si>
    <t>Total All School Enrichment</t>
  </si>
  <si>
    <t>Contributions and Awards</t>
  </si>
  <si>
    <t>All School Investments</t>
  </si>
  <si>
    <t>Carry-over grants</t>
  </si>
  <si>
    <t>Career Counseling</t>
  </si>
  <si>
    <t>Science</t>
  </si>
  <si>
    <t>Total Carry-over grants</t>
  </si>
  <si>
    <t>Grants</t>
  </si>
  <si>
    <t>All School Tech &amp; Tech Maint.</t>
  </si>
  <si>
    <t>Health Center Supplies</t>
  </si>
  <si>
    <t>Library Books</t>
  </si>
  <si>
    <t>Safety/Disaster Prep &amp; Box</t>
  </si>
  <si>
    <t>Total All School Investments</t>
  </si>
  <si>
    <t>Golden Acorn Award</t>
  </si>
  <si>
    <t>Outstanding Educator</t>
  </si>
  <si>
    <t>Total Contributions and Awards</t>
  </si>
  <si>
    <t>Family Support</t>
  </si>
  <si>
    <t>Student Support</t>
  </si>
  <si>
    <t>Parent/Community Education</t>
  </si>
  <si>
    <t>Total Family Support</t>
  </si>
  <si>
    <t>Total School Grants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</si>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</sst>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80"/>
      <name val="Arial"/>
      <family val="2"/>
    </font>
    <font>
      <sz val="18"/>
      <color rgb="FF000080"/>
      <name val="Arial"/>
      <family val="2"/>
    </font>
    <font>
      <sz val="13"/>
      <color rgb="FF000080"/>
      <name val="Arial"/>
      <family val="2"/>
    </font>
    <font>
      <sz val="10"/>
      <color rgb="FF000080"/>
      <name val="Arial"/>
      <family val="2"/>
    </font>
    <font>
      <sz val="10"/>
      <color rgb="FF0000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164" fontId="0" fillId="0" borderId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8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/>
  </sheetViews>
  <sheetFormatPr defaultRowHeight="12.75" x14ac:dyDescent="0.2"/>
  <cols>
    <col min="1" max="7" width="2" bestFit="1" customWidth="1"/>
    <col min="8" max="8" width="42.140625" customWidth="1"/>
    <col min="9" max="9" width="27.42578125" bestFit="1" customWidth="1"/>
  </cols>
  <sheetData>
    <row r="1" spans="1:9" ht="20.25" x14ac:dyDescent="0.3">
      <c r="A1" s="1" t="s">
        <v>1</v>
      </c>
      <c r="I1" t="s">
        <v>0</v>
      </c>
    </row>
    <row r="2" spans="1:9" ht="23.25" x14ac:dyDescent="0.35">
      <c r="A2" s="3" t="s">
        <v>3</v>
      </c>
      <c r="I2" s="2" t="s">
        <v>2</v>
      </c>
    </row>
    <row r="3" spans="1:9" ht="16.5" x14ac:dyDescent="0.25">
      <c r="A3" s="4" t="s">
        <v>4</v>
      </c>
    </row>
    <row r="5" spans="1:9" x14ac:dyDescent="0.2">
      <c r="I5" s="5" t="s">
        <v>5</v>
      </c>
    </row>
    <row r="6" spans="1:9" x14ac:dyDescent="0.2">
      <c r="B6" s="6" t="s">
        <v>6</v>
      </c>
    </row>
    <row r="7" spans="1:9" x14ac:dyDescent="0.2">
      <c r="C7" s="6" t="s">
        <v>7</v>
      </c>
    </row>
    <row r="8" spans="1:9" x14ac:dyDescent="0.2">
      <c r="D8" s="6" t="s">
        <v>8</v>
      </c>
      <c r="I8" s="7">
        <v>10000</v>
      </c>
    </row>
    <row r="9" spans="1:9" x14ac:dyDescent="0.2">
      <c r="D9" s="6" t="s">
        <v>9</v>
      </c>
      <c r="I9" s="7">
        <v>3500</v>
      </c>
    </row>
    <row r="10" spans="1:9" x14ac:dyDescent="0.2">
      <c r="D10" s="6" t="s">
        <v>10</v>
      </c>
    </row>
    <row r="11" spans="1:9" x14ac:dyDescent="0.2">
      <c r="E11" s="6" t="s">
        <v>11</v>
      </c>
      <c r="I11" s="7">
        <v>1500</v>
      </c>
    </row>
    <row r="12" spans="1:9" x14ac:dyDescent="0.2">
      <c r="E12" s="6" t="s">
        <v>12</v>
      </c>
      <c r="I12" s="7">
        <v>5000</v>
      </c>
    </row>
    <row r="13" spans="1:9" x14ac:dyDescent="0.2">
      <c r="E13" s="6" t="s">
        <v>13</v>
      </c>
      <c r="I13" s="7">
        <v>6000</v>
      </c>
    </row>
    <row r="14" spans="1:9" x14ac:dyDescent="0.2">
      <c r="E14" s="6" t="s">
        <v>14</v>
      </c>
      <c r="I14" s="7">
        <v>1000</v>
      </c>
    </row>
    <row r="15" spans="1:9" x14ac:dyDescent="0.2">
      <c r="E15" s="6" t="s">
        <v>15</v>
      </c>
      <c r="I15" s="7">
        <v>25000</v>
      </c>
    </row>
    <row r="16" spans="1:9" x14ac:dyDescent="0.2">
      <c r="E16" s="6" t="s">
        <v>16</v>
      </c>
      <c r="I16" s="8">
        <v>5000</v>
      </c>
    </row>
    <row r="17" spans="3:9" x14ac:dyDescent="0.2">
      <c r="D17" s="6" t="s">
        <v>17</v>
      </c>
      <c r="I17" s="7">
        <f>ROUND(SUM(I10:I16),5)</f>
        <v>43500</v>
      </c>
    </row>
    <row r="18" spans="3:9" x14ac:dyDescent="0.2">
      <c r="D18" s="6" t="s">
        <v>18</v>
      </c>
    </row>
    <row r="19" spans="3:9" x14ac:dyDescent="0.2">
      <c r="E19" s="6" t="s">
        <v>19</v>
      </c>
      <c r="I19" s="7">
        <v>2000</v>
      </c>
    </row>
    <row r="20" spans="3:9" x14ac:dyDescent="0.2">
      <c r="E20" s="6" t="s">
        <v>20</v>
      </c>
      <c r="I20" s="7">
        <v>2100</v>
      </c>
    </row>
    <row r="21" spans="3:9" x14ac:dyDescent="0.2">
      <c r="E21" s="6" t="s">
        <v>21</v>
      </c>
      <c r="I21" s="7">
        <v>1000</v>
      </c>
    </row>
    <row r="22" spans="3:9" x14ac:dyDescent="0.2">
      <c r="E22" s="6" t="s">
        <v>22</v>
      </c>
      <c r="I22" s="8">
        <v>11000</v>
      </c>
    </row>
    <row r="23" spans="3:9" x14ac:dyDescent="0.2">
      <c r="D23" s="6" t="s">
        <v>23</v>
      </c>
      <c r="I23" s="7">
        <f>ROUND(SUM(I18:I22),5)</f>
        <v>16100</v>
      </c>
    </row>
    <row r="24" spans="3:9" x14ac:dyDescent="0.2">
      <c r="D24" s="6" t="s">
        <v>24</v>
      </c>
      <c r="I24" s="7">
        <v>2000</v>
      </c>
    </row>
    <row r="25" spans="3:9" x14ac:dyDescent="0.2">
      <c r="D25" s="6" t="s">
        <v>25</v>
      </c>
    </row>
    <row r="26" spans="3:9" x14ac:dyDescent="0.2">
      <c r="E26" s="6" t="s">
        <v>26</v>
      </c>
      <c r="I26" s="8">
        <v>10</v>
      </c>
    </row>
    <row r="27" spans="3:9" x14ac:dyDescent="0.2">
      <c r="D27" s="6" t="s">
        <v>27</v>
      </c>
      <c r="I27" s="8">
        <f>ROUND(SUM(I25:I26),5)</f>
        <v>10</v>
      </c>
    </row>
    <row r="28" spans="3:9" x14ac:dyDescent="0.2">
      <c r="C28" s="6" t="s">
        <v>28</v>
      </c>
      <c r="I28" s="7">
        <f>ROUND(SUM(I7:I9)+I17+SUM(I23:I24)+I27,5)</f>
        <v>75110</v>
      </c>
    </row>
    <row r="29" spans="3:9" x14ac:dyDescent="0.2">
      <c r="C29" s="6" t="s">
        <v>29</v>
      </c>
    </row>
    <row r="30" spans="3:9" x14ac:dyDescent="0.2">
      <c r="D30" s="6" t="s">
        <v>30</v>
      </c>
      <c r="I30" s="7">
        <v>10000</v>
      </c>
    </row>
    <row r="31" spans="3:9" x14ac:dyDescent="0.2">
      <c r="D31" s="6" t="s">
        <v>31</v>
      </c>
    </row>
    <row r="32" spans="3:9" x14ac:dyDescent="0.2">
      <c r="E32" s="6" t="s">
        <v>32</v>
      </c>
      <c r="I32" s="7">
        <v>4500</v>
      </c>
    </row>
    <row r="33" spans="4:9" x14ac:dyDescent="0.2">
      <c r="E33" s="6" t="s">
        <v>33</v>
      </c>
      <c r="I33" s="7">
        <v>1000</v>
      </c>
    </row>
    <row r="34" spans="4:9" x14ac:dyDescent="0.2">
      <c r="E34" s="6" t="s">
        <v>34</v>
      </c>
      <c r="I34" s="8">
        <v>500</v>
      </c>
    </row>
    <row r="35" spans="4:9" x14ac:dyDescent="0.2">
      <c r="D35" s="6" t="s">
        <v>35</v>
      </c>
      <c r="I35" s="7">
        <f>ROUND(SUM(I31:I34),5)</f>
        <v>6000</v>
      </c>
    </row>
    <row r="36" spans="4:9" x14ac:dyDescent="0.2">
      <c r="D36" s="6" t="s">
        <v>36</v>
      </c>
    </row>
    <row r="37" spans="4:9" x14ac:dyDescent="0.2">
      <c r="E37" s="6" t="s">
        <v>37</v>
      </c>
      <c r="I37" s="7">
        <v>1900</v>
      </c>
    </row>
    <row r="38" spans="4:9" x14ac:dyDescent="0.2">
      <c r="E38" s="6" t="s">
        <v>38</v>
      </c>
      <c r="I38" s="7">
        <v>1000</v>
      </c>
    </row>
    <row r="39" spans="4:9" x14ac:dyDescent="0.2">
      <c r="E39" s="6" t="s">
        <v>39</v>
      </c>
      <c r="I39" s="7">
        <v>1300</v>
      </c>
    </row>
    <row r="40" spans="4:9" x14ac:dyDescent="0.2">
      <c r="E40" s="6" t="s">
        <v>40</v>
      </c>
      <c r="I40" s="7">
        <v>5100</v>
      </c>
    </row>
    <row r="41" spans="4:9" x14ac:dyDescent="0.2">
      <c r="E41" s="6" t="s">
        <v>41</v>
      </c>
      <c r="I41" s="7">
        <v>300</v>
      </c>
    </row>
    <row r="42" spans="4:9" x14ac:dyDescent="0.2">
      <c r="E42" s="6" t="s">
        <v>42</v>
      </c>
      <c r="I42" s="8">
        <v>6500</v>
      </c>
    </row>
    <row r="43" spans="4:9" x14ac:dyDescent="0.2">
      <c r="D43" s="6" t="s">
        <v>43</v>
      </c>
      <c r="I43" s="7">
        <f>ROUND(SUM(I36:I42),5)</f>
        <v>16100</v>
      </c>
    </row>
    <row r="44" spans="4:9" x14ac:dyDescent="0.2">
      <c r="D44" s="6" t="s">
        <v>44</v>
      </c>
    </row>
    <row r="45" spans="4:9" x14ac:dyDescent="0.2">
      <c r="E45" s="6" t="s">
        <v>45</v>
      </c>
      <c r="I45" s="7">
        <v>350</v>
      </c>
    </row>
    <row r="46" spans="4:9" x14ac:dyDescent="0.2">
      <c r="E46" s="6" t="s">
        <v>46</v>
      </c>
      <c r="I46" s="7">
        <v>450</v>
      </c>
    </row>
    <row r="47" spans="4:9" x14ac:dyDescent="0.2">
      <c r="E47" s="6" t="s">
        <v>47</v>
      </c>
      <c r="I47" s="7">
        <v>10</v>
      </c>
    </row>
    <row r="48" spans="4:9" x14ac:dyDescent="0.2">
      <c r="E48" s="6" t="s">
        <v>48</v>
      </c>
      <c r="I48" s="7">
        <v>200</v>
      </c>
    </row>
    <row r="49" spans="4:9" x14ac:dyDescent="0.2">
      <c r="E49" s="6" t="s">
        <v>49</v>
      </c>
      <c r="I49" s="7">
        <v>100</v>
      </c>
    </row>
    <row r="50" spans="4:9" x14ac:dyDescent="0.2">
      <c r="E50" s="6" t="s">
        <v>50</v>
      </c>
      <c r="I50" s="7">
        <v>40</v>
      </c>
    </row>
    <row r="51" spans="4:9" x14ac:dyDescent="0.2">
      <c r="E51" s="6" t="s">
        <v>51</v>
      </c>
      <c r="I51" s="7">
        <v>110</v>
      </c>
    </row>
    <row r="52" spans="4:9" x14ac:dyDescent="0.2">
      <c r="E52" s="6" t="s">
        <v>52</v>
      </c>
      <c r="I52" s="7">
        <v>2800</v>
      </c>
    </row>
    <row r="53" spans="4:9" x14ac:dyDescent="0.2">
      <c r="E53" s="6" t="s">
        <v>53</v>
      </c>
      <c r="I53" s="7">
        <v>550</v>
      </c>
    </row>
    <row r="54" spans="4:9" x14ac:dyDescent="0.2">
      <c r="E54" s="6" t="s">
        <v>54</v>
      </c>
      <c r="I54" s="7">
        <v>400</v>
      </c>
    </row>
    <row r="55" spans="4:9" x14ac:dyDescent="0.2">
      <c r="E55" s="6" t="s">
        <v>55</v>
      </c>
      <c r="I55" s="8">
        <v>300</v>
      </c>
    </row>
    <row r="56" spans="4:9" x14ac:dyDescent="0.2">
      <c r="D56" s="6" t="s">
        <v>56</v>
      </c>
      <c r="I56" s="7">
        <f>ROUND(SUM(I44:I55),5)</f>
        <v>5310</v>
      </c>
    </row>
    <row r="57" spans="4:9" x14ac:dyDescent="0.2">
      <c r="D57" s="6" t="s">
        <v>57</v>
      </c>
      <c r="I57" s="7">
        <v>2000</v>
      </c>
    </row>
    <row r="58" spans="4:9" x14ac:dyDescent="0.2">
      <c r="D58" s="6" t="s">
        <v>58</v>
      </c>
    </row>
    <row r="59" spans="4:9" x14ac:dyDescent="0.2">
      <c r="E59" s="6" t="s">
        <v>59</v>
      </c>
    </row>
    <row r="60" spans="4:9" x14ac:dyDescent="0.2">
      <c r="F60" s="6" t="s">
        <v>60</v>
      </c>
      <c r="I60" s="7">
        <v>1000</v>
      </c>
    </row>
    <row r="61" spans="4:9" x14ac:dyDescent="0.2">
      <c r="F61" s="6" t="s">
        <v>61</v>
      </c>
      <c r="I61" s="7">
        <v>3250</v>
      </c>
    </row>
    <row r="62" spans="4:9" x14ac:dyDescent="0.2">
      <c r="F62" s="6" t="s">
        <v>62</v>
      </c>
      <c r="I62" s="7">
        <v>1500</v>
      </c>
    </row>
    <row r="63" spans="4:9" x14ac:dyDescent="0.2">
      <c r="F63" s="6" t="s">
        <v>63</v>
      </c>
      <c r="I63" s="7">
        <v>500</v>
      </c>
    </row>
    <row r="64" spans="4:9" x14ac:dyDescent="0.2">
      <c r="F64" s="6" t="s">
        <v>64</v>
      </c>
      <c r="I64" s="7">
        <v>1500</v>
      </c>
    </row>
    <row r="65" spans="5:9" x14ac:dyDescent="0.2">
      <c r="F65" s="6" t="s">
        <v>65</v>
      </c>
      <c r="I65" s="8">
        <v>1750</v>
      </c>
    </row>
    <row r="66" spans="5:9" x14ac:dyDescent="0.2">
      <c r="E66" s="6" t="s">
        <v>66</v>
      </c>
      <c r="I66" s="7">
        <f>ROUND(SUM(I59:I65),5)</f>
        <v>9500</v>
      </c>
    </row>
    <row r="67" spans="5:9" x14ac:dyDescent="0.2">
      <c r="E67" s="6" t="s">
        <v>67</v>
      </c>
    </row>
    <row r="68" spans="5:9" x14ac:dyDescent="0.2">
      <c r="F68" s="6" t="s">
        <v>68</v>
      </c>
      <c r="I68" s="7">
        <v>250</v>
      </c>
    </row>
    <row r="69" spans="5:9" x14ac:dyDescent="0.2">
      <c r="F69" s="6" t="s">
        <v>69</v>
      </c>
      <c r="I69" s="8">
        <v>1250</v>
      </c>
    </row>
    <row r="70" spans="5:9" x14ac:dyDescent="0.2">
      <c r="E70" s="6" t="s">
        <v>70</v>
      </c>
      <c r="I70" s="7">
        <f>ROUND(SUM(I67:I69),5)</f>
        <v>1500</v>
      </c>
    </row>
    <row r="71" spans="5:9" x14ac:dyDescent="0.2">
      <c r="E71" s="6" t="s">
        <v>71</v>
      </c>
    </row>
    <row r="72" spans="5:9" x14ac:dyDescent="0.2">
      <c r="F72" s="6" t="s">
        <v>72</v>
      </c>
    </row>
    <row r="73" spans="5:9" x14ac:dyDescent="0.2">
      <c r="G73" s="6" t="s">
        <v>73</v>
      </c>
    </row>
    <row r="74" spans="5:9" x14ac:dyDescent="0.2">
      <c r="H74" s="6" t="s">
        <v>74</v>
      </c>
      <c r="I74" s="7">
        <v>2000</v>
      </c>
    </row>
    <row r="75" spans="5:9" x14ac:dyDescent="0.2">
      <c r="H75" s="6" t="s">
        <v>75</v>
      </c>
      <c r="I75" s="8">
        <v>1500</v>
      </c>
    </row>
    <row r="76" spans="5:9" x14ac:dyDescent="0.2">
      <c r="G76" s="6" t="s">
        <v>76</v>
      </c>
      <c r="I76" s="7">
        <f>ROUND(SUM(I73:I75),5)</f>
        <v>3500</v>
      </c>
    </row>
    <row r="77" spans="5:9" x14ac:dyDescent="0.2">
      <c r="G77" s="6" t="s">
        <v>77</v>
      </c>
      <c r="I77" s="7">
        <v>10000</v>
      </c>
    </row>
    <row r="78" spans="5:9" x14ac:dyDescent="0.2">
      <c r="G78" s="6" t="s">
        <v>78</v>
      </c>
      <c r="I78" s="7">
        <v>1500</v>
      </c>
    </row>
    <row r="79" spans="5:9" x14ac:dyDescent="0.2">
      <c r="G79" s="6" t="s">
        <v>79</v>
      </c>
      <c r="I79" s="7">
        <v>1500</v>
      </c>
    </row>
    <row r="80" spans="5:9" x14ac:dyDescent="0.2">
      <c r="G80" s="6" t="s">
        <v>80</v>
      </c>
      <c r="I80" s="7">
        <v>6000</v>
      </c>
    </row>
    <row r="81" spans="1:9" x14ac:dyDescent="0.2">
      <c r="G81" s="6" t="s">
        <v>81</v>
      </c>
      <c r="I81" s="8">
        <v>500</v>
      </c>
    </row>
    <row r="82" spans="1:9" x14ac:dyDescent="0.2">
      <c r="F82" s="6" t="s">
        <v>82</v>
      </c>
      <c r="I82" s="7">
        <f>ROUND(I72+SUM(I76:I81),5)</f>
        <v>23000</v>
      </c>
    </row>
    <row r="83" spans="1:9" x14ac:dyDescent="0.2">
      <c r="F83" s="6" t="s">
        <v>83</v>
      </c>
      <c r="I83" s="7">
        <v>200</v>
      </c>
    </row>
    <row r="84" spans="1:9" x14ac:dyDescent="0.2">
      <c r="F84" s="6" t="s">
        <v>84</v>
      </c>
      <c r="I84" s="8">
        <v>200</v>
      </c>
    </row>
    <row r="85" spans="1:9" x14ac:dyDescent="0.2">
      <c r="E85" s="6" t="s">
        <v>85</v>
      </c>
      <c r="I85" s="7">
        <f>ROUND(I71+SUM(I82:I84),5)</f>
        <v>23400</v>
      </c>
    </row>
    <row r="86" spans="1:9" x14ac:dyDescent="0.2">
      <c r="E86" s="6" t="s">
        <v>86</v>
      </c>
    </row>
    <row r="87" spans="1:9" x14ac:dyDescent="0.2">
      <c r="F87" s="6" t="s">
        <v>87</v>
      </c>
      <c r="I87" s="7">
        <v>300</v>
      </c>
    </row>
    <row r="88" spans="1:9" x14ac:dyDescent="0.2">
      <c r="F88" s="6" t="s">
        <v>88</v>
      </c>
      <c r="I88" s="8">
        <v>1000</v>
      </c>
    </row>
    <row r="89" spans="1:9" x14ac:dyDescent="0.2">
      <c r="E89" s="6" t="s">
        <v>89</v>
      </c>
      <c r="I89" s="8">
        <f>ROUND(SUM(I86:I88),5)</f>
        <v>1300</v>
      </c>
    </row>
    <row r="90" spans="1:9" x14ac:dyDescent="0.2">
      <c r="D90" s="6" t="s">
        <v>90</v>
      </c>
      <c r="I90" s="8">
        <f>ROUND(I58+I66+I70+I85+I89,5)</f>
        <v>35700</v>
      </c>
    </row>
    <row r="91" spans="1:9" x14ac:dyDescent="0.2">
      <c r="C91" s="6" t="s">
        <v>91</v>
      </c>
      <c r="I91" s="8">
        <f>ROUND(SUM(I29:I30)+I35+I43+SUM(I56:I57)+I90,5)</f>
        <v>75110</v>
      </c>
    </row>
    <row r="92" spans="1:9" x14ac:dyDescent="0.2">
      <c r="B92" s="6" t="s">
        <v>92</v>
      </c>
      <c r="I92" s="8">
        <f>ROUND(I6+I28-I91,5)</f>
        <v>0</v>
      </c>
    </row>
    <row r="93" spans="1:9" x14ac:dyDescent="0.2">
      <c r="A93" s="6" t="s">
        <v>93</v>
      </c>
      <c r="I93" s="9">
        <f>I92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2015</dc:creator>
  <cp:lastModifiedBy>loichot</cp:lastModifiedBy>
  <dcterms:created xsi:type="dcterms:W3CDTF">2016-04-25T15:14:58Z</dcterms:created>
  <dcterms:modified xsi:type="dcterms:W3CDTF">2016-05-02T22:31:53Z</dcterms:modified>
</cp:coreProperties>
</file>